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4175" windowHeight="7365"/>
  </bookViews>
  <sheets>
    <sheet name=" бюдж комісія" sheetId="2" r:id="rId1"/>
  </sheets>
  <definedNames>
    <definedName name="_xlnm.Print_Titles" localSheetId="0">' бюдж комісія'!$3:$3</definedName>
    <definedName name="_xlnm.Print_Area" localSheetId="0">' бюдж комісія'!$B$1:$K$85</definedName>
  </definedNames>
  <calcPr calcId="125725"/>
</workbook>
</file>

<file path=xl/calcChain.xml><?xml version="1.0" encoding="utf-8"?>
<calcChain xmlns="http://schemas.openxmlformats.org/spreadsheetml/2006/main">
  <c r="J82" i="2"/>
  <c r="K82"/>
  <c r="K81"/>
  <c r="J81"/>
  <c r="K80"/>
  <c r="J80"/>
  <c r="K79"/>
  <c r="K77"/>
  <c r="J77"/>
  <c r="K75"/>
  <c r="J75"/>
  <c r="K76"/>
  <c r="J76"/>
  <c r="K36"/>
  <c r="J34"/>
  <c r="K34"/>
  <c r="K33"/>
  <c r="J33"/>
  <c r="K32"/>
  <c r="J32"/>
  <c r="K31"/>
  <c r="J31"/>
  <c r="K29"/>
  <c r="J29"/>
  <c r="K28"/>
  <c r="K27"/>
  <c r="K26"/>
  <c r="J26"/>
  <c r="K25"/>
  <c r="J25"/>
  <c r="K24"/>
  <c r="K23"/>
  <c r="K16"/>
  <c r="K15"/>
  <c r="K14"/>
  <c r="K13"/>
  <c r="K12"/>
  <c r="K11"/>
  <c r="K8"/>
  <c r="J9"/>
  <c r="K9" s="1"/>
  <c r="F82"/>
  <c r="E78"/>
  <c r="E32"/>
  <c r="F34"/>
  <c r="F9"/>
  <c r="E37"/>
  <c r="F25"/>
  <c r="F8"/>
  <c r="C85"/>
  <c r="F33"/>
  <c r="F26"/>
  <c r="E18"/>
  <c r="E11"/>
  <c r="E82" s="1"/>
  <c r="E12"/>
  <c r="E15"/>
</calcChain>
</file>

<file path=xl/sharedStrings.xml><?xml version="1.0" encoding="utf-8"?>
<sst xmlns="http://schemas.openxmlformats.org/spreadsheetml/2006/main" count="140" uniqueCount="130">
  <si>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</si>
  <si>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</si>
  <si>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</si>
  <si>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</si>
  <si>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Листи, дата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</si>
  <si>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</si>
  <si>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</si>
  <si>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 xml:space="preserve">Пропозиції по внесенню змін до бюджету міста на 44 сесію Ніжинської міської ради </t>
  </si>
  <si>
    <t>Зміни за рахунок міжбюджетних трансфертів</t>
  </si>
  <si>
    <t xml:space="preserve">Збільшення медичної субвенції для ЦПМСД </t>
  </si>
  <si>
    <t>Інша субвенція  на виконання доручень виборців депутатами облради</t>
  </si>
  <si>
    <t>Листи бюджетних установ на додаткові асигнування  на захищені статті</t>
  </si>
  <si>
    <t>1</t>
  </si>
  <si>
    <t>2</t>
  </si>
  <si>
    <t>3</t>
  </si>
  <si>
    <t>Лист  УПСЗН від 19.09.2018 № 01-16/05/4566     Лист  УЖКГ та Б від 18.09.2018 № 01-14/1245</t>
  </si>
  <si>
    <t>Лист відділу у справах сім"ї та молоді від 10.09.2018 №18-08/64</t>
  </si>
  <si>
    <t>5</t>
  </si>
  <si>
    <t>Лист  Сакун О.М.  Вул. Шишка,7 від 23.09.18</t>
  </si>
  <si>
    <t>Лист військомата  від 06.08.18 № 2/2346</t>
  </si>
  <si>
    <t>на впровадження  та технічну підтримку "Реєстру територіальної громади"</t>
  </si>
  <si>
    <t>Лист ЦМЛ  від  13.09.18 №01-10/1075</t>
  </si>
  <si>
    <t xml:space="preserve"> на пільговий проїзд  автомобільним транспортом окремим категоріям  громадян- програма "Турбота"; </t>
  </si>
  <si>
    <t>Лист УПСЗН від 13.09.18. № 01-16/05/4481</t>
  </si>
  <si>
    <t xml:space="preserve">кошти для закупівлі  імунобіологічного препарату (Мабтера)  на лікування доньки- системний червоний вовчак </t>
  </si>
  <si>
    <t>Програма оплачуваних громадських робіт             ( зарплата 4 чол.)</t>
  </si>
  <si>
    <t xml:space="preserve">Програма допризовної підготовки… на  перевезення  військовослужбовців, які залучаются на навчальні збори та військовозабов"язаних призваних для проходження служби на контрактній основі </t>
  </si>
  <si>
    <t>Лист пологового будинку від 02.10.2018 № 1-02/454</t>
  </si>
  <si>
    <t>Лист виконкома від 10.10.18</t>
  </si>
  <si>
    <t>( +-) 79 000</t>
  </si>
  <si>
    <t>Заробітна плата       -        18 364 200                               Медикаменти          -        80 000                            Харчування              -        166 000                                     Енергоносії                -        465 000</t>
  </si>
  <si>
    <t>Лист  культури від 10.10.18 № 1-16/362</t>
  </si>
  <si>
    <t>7-1</t>
  </si>
  <si>
    <t>Лист військомата  від 02.10.18 № 2/2920</t>
  </si>
  <si>
    <t>Кошти на виготовлення плакатів стінного друку(17 х 1 350)</t>
  </si>
  <si>
    <t>Лист освіти від 10.10.2018 № 01-10/1784</t>
  </si>
  <si>
    <t>12-1</t>
  </si>
  <si>
    <t>Лист освіти від 10.10.2018 № 01-10/1789</t>
  </si>
  <si>
    <t>Додаткові кошти на проведення поточного ремонту стелі у групі раннього віку ДНЗ №23</t>
  </si>
  <si>
    <t>12-2</t>
  </si>
  <si>
    <t>Лист освіти від 10.10.2018 № 01-10/1781</t>
  </si>
  <si>
    <t>Додаткові кошти  на проведення  поточного ремонту по влаштуванню віконних відкосів ДНЗ №25</t>
  </si>
  <si>
    <t>12-3</t>
  </si>
  <si>
    <t>Лист освіти від 10.10.2018 № 01-10/1780</t>
  </si>
  <si>
    <t>Додаткові кошти  на придбання  матеріалів для проведення поточного ремонту огорожі ДНЗ №14</t>
  </si>
  <si>
    <t xml:space="preserve">Лист УПСЗН  від 28.09.2018 № 01-16/05/4766 </t>
  </si>
  <si>
    <t>І</t>
  </si>
  <si>
    <t>І-І</t>
  </si>
  <si>
    <t>13</t>
  </si>
  <si>
    <t>Лист ЦМЛ від 19.09.18 № 01-10/1096</t>
  </si>
  <si>
    <t xml:space="preserve"> Перенести  невикористані асигннування  з Програми "Розробки схем та проектих рішень масового застосуванн " на Програму "Реалізації повноважень  міської ради у галузі земельних відносин", в межах КПКВ 0217130, КЕКВ 2240</t>
  </si>
  <si>
    <t>Додаткові кошти на виготовлення проектно- кошторисної документації: поточний ремонт віконних блоків в примещенні травматологічного відділення новий корпус- 7850 грн.;  поточний ремонт  віконних  та дверних блоків в приміщенні реанімаційного відділення - 4700 грн.; капітальний ремонт  фасаду стомат.поліклін. - 15 000 грн.</t>
  </si>
  <si>
    <t>Перерзподіл коштів  з КПКВ 4082програма, КЕКВ 2210 на КПКВ 4030 ЦБС на  придбання періодичних видань</t>
  </si>
  <si>
    <t>6</t>
  </si>
  <si>
    <t>( +-) 20 000</t>
  </si>
  <si>
    <t>14</t>
  </si>
  <si>
    <t>Лист Департаменту ЖКГ ОДА від 09.10.18 №05-25/1754</t>
  </si>
  <si>
    <t>( +-) 665 000</t>
  </si>
  <si>
    <t>15</t>
  </si>
  <si>
    <t>Лист КП "Північна" від 21.09.18 № 427</t>
  </si>
  <si>
    <t xml:space="preserve">Відшкодування коштів із міського бюджету  по боргам за квартиру по вул Космонавтів, 46 кв. 74 </t>
  </si>
  <si>
    <t>Лист  УЖКГ та Б від 11.09.18 № 01-14/1210</t>
  </si>
  <si>
    <t>Фінансове управління</t>
  </si>
  <si>
    <t>Надходжень до природоохоронного фонду</t>
  </si>
  <si>
    <t>Лист виконкому</t>
  </si>
  <si>
    <t>( +-)                   3 935 710,61</t>
  </si>
  <si>
    <t>10-1</t>
  </si>
  <si>
    <t>10-2</t>
  </si>
  <si>
    <t>Лист виконкому від 22.10.18 № 54</t>
  </si>
  <si>
    <t>Лист виконкому від 22.10.18 №55</t>
  </si>
  <si>
    <t>( +-) 300</t>
  </si>
  <si>
    <t>Рішення ОДА від 04.10.18 № 18-15/VІІ</t>
  </si>
  <si>
    <t>Реконструкція частини каналізаційного колектора по вул. Незалежності в м. Ніжині Чернігівської обл.( фонд охорони навк. природного середовища)</t>
  </si>
  <si>
    <r>
      <t xml:space="preserve">Пільги за послуги: "Ніжин.дистанція сигналізації" - 3313,65 грн;  </t>
    </r>
    <r>
      <rPr>
        <sz val="24"/>
        <color theme="1"/>
        <rFont val="Times New Roman"/>
        <family val="1"/>
        <charset val="204"/>
      </rPr>
      <t xml:space="preserve"> "Київська дирекція залізничних перевезень" - 9 307 138,09 грн.;  "Укртелеком" - 755 456,60 грн.</t>
    </r>
  </si>
  <si>
    <t>Додатково на програму "Турбота" : поховання -20000; матеріальну допомогу - 30 000 грн.</t>
  </si>
  <si>
    <t>Лист КП "НУВКГ" від 16.10.18 № 745                     Лист УЖКГ та Б від 23.10.18 № 01-14/1210-1</t>
  </si>
  <si>
    <t>( +-) 341 834   ( +-) 9 138</t>
  </si>
  <si>
    <t>Лист  газети "Вісті" від 12.10.18 № 39   Лист від 23.10.18 № 40</t>
  </si>
  <si>
    <t>Лист ДКП ТРК " Ніжинське телебачення " від 24.10.18 № 29</t>
  </si>
  <si>
    <t>Додаткова дотація на: зарплату - 111 302 грн.; послуги за мовлення - 25 000 грн.; борги ТОВ "Ніжинтепломережі" - 5 000 грн.</t>
  </si>
  <si>
    <t>Разом</t>
  </si>
  <si>
    <t>Надходжень до бюджету розвитку</t>
  </si>
  <si>
    <t>384 100 - УЖКГ та Б на об’єкти бюджету розвитку</t>
  </si>
  <si>
    <r>
      <t xml:space="preserve">                                                        VІІ скликання від  31 жовтня  2018 р.                                      </t>
    </r>
    <r>
      <rPr>
        <b/>
        <sz val="24"/>
        <color theme="1"/>
        <rFont val="Times New Roman"/>
        <family val="1"/>
        <charset val="204"/>
      </rPr>
      <t>грн.</t>
    </r>
  </si>
  <si>
    <t>12-4</t>
  </si>
  <si>
    <t xml:space="preserve">Лист освіти від 26.10.2018 № </t>
  </si>
  <si>
    <t>Додаткові кошти на опалення ЗОШ № 14</t>
  </si>
  <si>
    <t>(+,-) 250 000</t>
  </si>
  <si>
    <t>(+,-) 12 000</t>
  </si>
  <si>
    <t>(+,-) 65 000</t>
  </si>
  <si>
    <t>(+,-) 190 000</t>
  </si>
  <si>
    <r>
      <t xml:space="preserve">Бензин -30000; дератизація та дезинсекція- 5400; послуги з повірки медобладнання - 21000; </t>
    </r>
    <r>
      <rPr>
        <sz val="24"/>
        <color theme="1"/>
        <rFont val="Times New Roman"/>
        <family val="1"/>
        <charset val="204"/>
      </rPr>
      <t>пот.ремонт каналізації - 83522;електроматеріалидля розмежуванн6я електромереж - 25000; матеріали для переобладнання приміщення  під фізіотерапевтичний кабінет- 25000; дверні блоки - 40000;поточний ремонт коридору акушер.відділ. - 10318; перезарядка вогнегасників - 4000; ствол пожежний 30 шт. - 6540;техобслуговування пожежних кранів - 4535.</t>
    </r>
  </si>
  <si>
    <t>Перерозподіл медичної субвенції: повернення залишків з первинної медицини на вторинну ( ЦМЛ на зарплату- 3400000 грн., інсулін - 390000 грн., харчування - 96000 грн., відрядні - 7760,61 грн., борг Пенсійному фонду - 41950 грн.)</t>
  </si>
  <si>
    <t>Лист УЖКГі Б від 23.10.2018р.</t>
  </si>
  <si>
    <t>(+ -)1 045 170</t>
  </si>
  <si>
    <t>Лист управління культури від 26.10.18р. № 1-16/385</t>
  </si>
  <si>
    <t>Виділити додаткові кошти на проведення монтажних та пусконалагоджувальних робіт системи автоматичної установки охоронної  сигналізації в будівлі за адресою вул. Небесної сотні,11</t>
  </si>
  <si>
    <t>Лист пологового будинку від 26.10.2018р. №1-02/503</t>
  </si>
  <si>
    <t>Виділити кошти на капітальний ремонт 1 та 2 поверхів блоку Б.</t>
  </si>
  <si>
    <t>6 331 312 - додаткові кошти; (+,-) 558 281</t>
  </si>
  <si>
    <t>Перевиконання  доходної частини - 8 700 000 грн., пропозиції до розподілу  на 11 700 000 грн.</t>
  </si>
  <si>
    <r>
      <rPr>
        <sz val="24"/>
        <color theme="1"/>
        <rFont val="Times New Roman"/>
        <family val="1"/>
        <charset val="204"/>
      </rPr>
      <t>Інсулін - 390 000;</t>
    </r>
    <r>
      <rPr>
        <b/>
        <sz val="24"/>
        <color theme="1"/>
        <rFont val="Times New Roman"/>
        <family val="1"/>
        <charset val="204"/>
      </rPr>
      <t xml:space="preserve"> </t>
    </r>
    <r>
      <rPr>
        <sz val="24"/>
        <color theme="1"/>
        <rFont val="Times New Roman"/>
        <family val="1"/>
        <charset val="204"/>
      </rPr>
      <t>Програма імунопрофілактики -7 000 (протигрипові вакцини);</t>
    </r>
    <r>
      <rPr>
        <b/>
        <sz val="24"/>
        <color theme="1"/>
        <rFont val="Times New Roman"/>
        <family val="1"/>
        <charset val="204"/>
      </rPr>
      <t xml:space="preserve"> </t>
    </r>
    <r>
      <rPr>
        <sz val="24"/>
        <color theme="1"/>
        <rFont val="Times New Roman"/>
        <family val="1"/>
        <charset val="204"/>
      </rPr>
      <t xml:space="preserve">борг перед Пенсійним фондом -   41 950; для кабінету "клініка дружня до молоді"-50 000;  </t>
    </r>
    <r>
      <rPr>
        <b/>
        <sz val="24"/>
        <color theme="1"/>
        <rFont val="Times New Roman"/>
        <family val="1"/>
        <charset val="204"/>
      </rPr>
      <t xml:space="preserve">пот.ремонт ганку офтальм.відділення </t>
    </r>
    <r>
      <rPr>
        <sz val="24"/>
        <color theme="1"/>
        <rFont val="Times New Roman"/>
        <family val="1"/>
        <charset val="204"/>
      </rPr>
      <t>- 70 000</t>
    </r>
    <r>
      <rPr>
        <b/>
        <sz val="24"/>
        <color theme="1"/>
        <rFont val="Times New Roman"/>
        <family val="1"/>
        <charset val="204"/>
      </rPr>
      <t xml:space="preserve"> та каналізації </t>
    </r>
    <r>
      <rPr>
        <sz val="24"/>
        <color theme="1"/>
        <rFont val="Times New Roman"/>
        <family val="1"/>
        <charset val="204"/>
      </rPr>
      <t xml:space="preserve">- 100 000; </t>
    </r>
    <r>
      <rPr>
        <b/>
        <sz val="24"/>
        <color theme="1"/>
        <rFont val="Times New Roman"/>
        <family val="1"/>
        <charset val="204"/>
      </rPr>
      <t>відрядні -</t>
    </r>
    <r>
      <rPr>
        <sz val="24"/>
        <color theme="1"/>
        <rFont val="Times New Roman"/>
        <family val="1"/>
        <charset val="204"/>
      </rPr>
      <t xml:space="preserve"> 60000; придбання аналізатора  гематологічного - 199 000 (кекв 3110).</t>
    </r>
  </si>
  <si>
    <t xml:space="preserve">108 389 - додаткові кошти (ремонт ганку та каналізації - 70000, відрядні -                      38 389; (+,-)                 13 850 </t>
  </si>
  <si>
    <t xml:space="preserve">108 389 - додаткові кошти (ремонт каналізації -70000, відрядні 38389); (+,-)                 13 850 </t>
  </si>
  <si>
    <t xml:space="preserve">Пропозиції по внесенню змін до бюджету </t>
  </si>
  <si>
    <t>3 385000 (утримання аварійної бригади - 100000 грн., вуличне освітлення - 265000 грн., Поштова станція - 20000 грн., ремонт доріг - 3000000 грн.)</t>
  </si>
  <si>
    <t>385000 (утримання аварійної бригади - 100000 грн., вуличне освітлення - 265000 грн., Поштова станція - 20000 грн.)</t>
  </si>
  <si>
    <t>3 420 000 (утримання аварійної бригади - 135000 грн., вуличне освітлення - 265000 грн., Поштова станція - 20000 грн., ремонт доріг - 3000000 грн.)</t>
  </si>
  <si>
    <r>
      <t xml:space="preserve">Додатково: придбання євроконтейнерів -100000; придбання солі - 160000; </t>
    </r>
    <r>
      <rPr>
        <b/>
        <sz val="24"/>
        <color theme="1"/>
        <rFont val="Times New Roman"/>
        <family val="1"/>
        <charset val="204"/>
      </rPr>
      <t>вул.освітлення -</t>
    </r>
    <r>
      <rPr>
        <sz val="24"/>
        <color theme="1"/>
        <rFont val="Times New Roman"/>
        <family val="1"/>
        <charset val="204"/>
      </rPr>
      <t xml:space="preserve"> 1000000; роботи по благ.по вул.Шикерогринівська- 195000; встан.почесних дошок "Небесної сотні"-140000; обсл.та ремонт мереж вул.освітлення - 400000;монтування вул.осв. - 400000; влашт.пішох.доріжки вул.Чернях.-пішох.міст через р. Остер- 150000; облашт. стоянки вул. Космонавтів- 50000;  ремонт вул. Успенська-280000;трансп.послуги по завез. піску, грунту, дров - 190000; обрізка дерев, підстріг.кущів - 400000; викошування,побілка,озелення - 300000;  видалення дерев - 400000; очистка водовідвідних кан.- 180000; водовідведення вул. Озерна-70000; огорожа ЗОШ №6 - 34000; благ.скверу Чернобильців - 25000; колодязь вул.Шевченка- 10363; облашт.конт.майданчиків - 180000; благоустрій по місту- 515000;на Програми: Реконструкція кладовищ - 107000; ТПВ - 39600+430000;                                                                                      </t>
    </r>
    <r>
      <rPr>
        <b/>
        <sz val="24"/>
        <color theme="1"/>
        <rFont val="Times New Roman"/>
        <family val="1"/>
        <charset val="204"/>
      </rPr>
      <t>Забезпечення функ.житлово- експ.госп.</t>
    </r>
    <r>
      <rPr>
        <sz val="24"/>
        <color theme="1"/>
        <rFont val="Times New Roman"/>
        <family val="1"/>
        <charset val="204"/>
      </rPr>
      <t xml:space="preserve"> - 269200; буд.басейну вул. Незалежності - 500000; буд. фонтана пл.І.Франка- 12000; Буд.ЛЕП вул.Бабичівська,Безбородька,Бернеса, Б.Зосим,Нечкіної,Георгіївська- 50000; Реконструкція НВК "Престиж" - 180000; капремонт буд.вул. Овдіївська, 54 - 686545; капремонтбуд.вул.Овдіївська,1 - 62400; капремонт буд. вул. Шевченка,128 - 78000; роботи по благ. території з вст. пам"ятн.борцям за Незалежність - 60000;</t>
    </r>
    <r>
      <rPr>
        <b/>
        <sz val="24"/>
        <color theme="1"/>
        <rFont val="Times New Roman"/>
        <family val="1"/>
        <charset val="204"/>
      </rPr>
      <t xml:space="preserve"> ремонт внутріквартальних доріг - 2000000; відсипка,грейдеровка - 1000000; </t>
    </r>
    <r>
      <rPr>
        <sz val="24"/>
        <color theme="1"/>
        <rFont val="Times New Roman"/>
        <family val="1"/>
        <charset val="204"/>
      </rPr>
      <t xml:space="preserve">капремонт дороги вул.Озернв-Шевченка - 107000; експертиза проекту </t>
    </r>
    <r>
      <rPr>
        <b/>
        <sz val="24"/>
        <color theme="1"/>
        <rFont val="Times New Roman"/>
        <family val="1"/>
        <charset val="204"/>
      </rPr>
      <t>Реставрація та пристосування пам"ятки архитектури "Поштова станція" - 20000</t>
    </r>
  </si>
  <si>
    <t>(+ -)225 000</t>
  </si>
  <si>
    <t>(+ -)800 000</t>
  </si>
  <si>
    <t>Зміни в межах МЦП "Удосконалення поводження з ТПВ"-200000грн, "Забезпеч.функціонування громад.вбиралень"-25000грн, косовиця+125000грн, МЦП Реконстр.та розвиток кладовищ"+100000грн.</t>
  </si>
  <si>
    <t>Дотація на виплату зарплати -150 000  грн.;  На погашення пені, яка виникла  внаслідок погашення заборгованості за  2010-2013 р.р.- 208 000 грн.</t>
  </si>
  <si>
    <t>6 238 071 - додаткові кошти; (+,-)           558 281</t>
  </si>
  <si>
    <t>Лист ДФ ОДА від 02.10.18 № 07-20/340          Розпорядж. міського голови від 03.10.18 №243</t>
  </si>
  <si>
    <t>Лист ДФ ОДА від 01.10.18 № 07-20/339          Розпорядж. міського голови від 03.10.18 №243</t>
  </si>
  <si>
    <t xml:space="preserve">Лист  відділу кварт.обліку, приватизац. житла та ведення реєстру територ. громади від 21.06.18 </t>
  </si>
  <si>
    <t xml:space="preserve">Зміни в межах: з поточних видатків КЕКВ 2210 на капітальні КЕКВ 3110 по програмі "Молодь Ніжина" </t>
  </si>
  <si>
    <t>Пропозиції  комісії      з питань регламенту, депутатської  діяльності та етики,  законності, правопорядку, антикор.політики, свободи слова та зв"язків з громад.       (Щербак О.В.) від 26.10.18</t>
  </si>
  <si>
    <t>Пропозиції комісії з питань соціально- економічного розвитку міста,  підприємницької діяльності, дерегуляції, фінансів та бюджету                       (Мамедов В.Х) від 29.10.18 р. та включені до проекту рішення</t>
  </si>
  <si>
    <t xml:space="preserve">Перерзподіл коштів   виділених на реконструкцію каналіз.колект. по вул. Незалежності (357 260 грн.) направити на  виготовлення  проектно- кошторисної документації по реконструкції Головної КНС "Синяківська" та КНС "Остер" в сумі              341 834 грн.                                                        Зняти із Реконструкції д-800 мм із залазобетонних труб методом протягування поліетеленової труби д-630 мм по вул. Синяківській- Шевченка в м. Ніжин Черн. обл. в т.ч. ПВР - 9 138 грн.  та перенести на капремонт  та заміну водопровідної мережі біля буд. по вул. Шевченка, №104/1,104/2,104/3,96,96-а + 9 138 грн. </t>
  </si>
  <si>
    <t>107 900 - на ліквідацію стихійних сміттєзвалищ та інші роботи</t>
  </si>
  <si>
    <t>на виплату стипендій  обдарованій молоді до кінця року</t>
  </si>
  <si>
    <t>Додаткові кошти   на проведення поточного ремонту покрівлі над кабінетом хімії, лабораторією та іншими приміщеннями  ННВК №16 "Престиж"</t>
  </si>
  <si>
    <t>Для перерахування коштів співфінансування: Зміни в межах: з УЖКГ та Б , КПКВ 7310-           665 000 грн.на Фінуправління, КПКВ 9800+ 665 000 грн. по держ.програмі "Питна вода"</t>
  </si>
  <si>
    <t>Зняти  з Внески в статут.капітал КП "ВУКГ"-800000грн                                                                  Перенести на косовицю+70000грн, ліквід. стих. сміттєзвалищ +87000грн, підрізання дерев +195000грн, видалення дерев +120000грн, транспортні послуги +195000грн, обслуг.вул. освітлення +25000грн, загальний благоустрій+108000грн</t>
  </si>
  <si>
    <t>Зняти МЦП "Сприяння створенню та забезп. функціонування ОСББ"-144000грн, Реконстр.даху блоку "Г" -10000грн, Буд.міні футбольного поля -41700грн, Буд.водопроводу з підключ.до існуючої мережі водопостач.від котельні по вул.Шевченка,105 -278 474грн, Кап.рем. вул.Шевченка -71000грн, Рек.берегоукріп.споруд , ремонт гідроспоруд з очисткою русла р.Остер -500000грн           Перенести на                                                         загальний благоустрій +500 000грн,                        оплату вуличної електроенергії 545 170грн</t>
  </si>
  <si>
    <t>Оплата послуг з виготовлення стелажів  для відділу Державного архіву області в м. Ніжині</t>
  </si>
  <si>
    <t>Зміни до програми управління культури</t>
  </si>
  <si>
    <t xml:space="preserve">Уточнення за рахунок перевиконання спеціального фонду по джерелах: 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</si>
</sst>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2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2" fillId="0" borderId="0">
      <alignment vertical="top"/>
    </xf>
    <xf numFmtId="0" fontId="3" fillId="0" borderId="0"/>
  </cellStyleXfs>
  <cellXfs count="102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Fill="1"/>
    <xf numFmtId="49" fontId="6" fillId="0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0" fillId="0" borderId="0" xfId="0" applyFont="1"/>
    <xf numFmtId="0" fontId="1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0" borderId="0" xfId="0" applyFont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3" fontId="16" fillId="2" borderId="2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justify"/>
    </xf>
    <xf numFmtId="0" fontId="6" fillId="0" borderId="2" xfId="0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3" fontId="9" fillId="0" borderId="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3" fontId="1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6" fillId="0" borderId="2" xfId="0" applyFont="1" applyBorder="1"/>
    <xf numFmtId="0" fontId="6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49" fontId="6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/>
    <xf numFmtId="0" fontId="11" fillId="0" borderId="2" xfId="0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3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3" fontId="12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/>
    <xf numFmtId="3" fontId="11" fillId="0" borderId="2" xfId="0" applyNumberFormat="1" applyFont="1" applyBorder="1" applyAlignment="1">
      <alignment horizontal="center" vertical="center" wrapText="1"/>
    </xf>
    <xf numFmtId="3" fontId="17" fillId="0" borderId="2" xfId="0" applyNumberFormat="1" applyFont="1" applyBorder="1"/>
    <xf numFmtId="3" fontId="7" fillId="0" borderId="2" xfId="0" applyNumberFormat="1" applyFont="1" applyBorder="1" applyAlignment="1">
      <alignment horizontal="justify" vertical="justify"/>
    </xf>
    <xf numFmtId="3" fontId="11" fillId="0" borderId="2" xfId="0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3" fontId="11" fillId="0" borderId="1" xfId="0" applyNumberFormat="1" applyFont="1" applyBorder="1" applyAlignment="1">
      <alignment horizontal="center" vertical="top" wrapText="1"/>
    </xf>
    <xf numFmtId="3" fontId="11" fillId="0" borderId="10" xfId="0" applyNumberFormat="1" applyFont="1" applyBorder="1" applyAlignment="1">
      <alignment horizontal="center" vertical="top" wrapText="1"/>
    </xf>
    <xf numFmtId="3" fontId="11" fillId="0" borderId="6" xfId="0" applyNumberFormat="1" applyFont="1" applyBorder="1" applyAlignment="1">
      <alignment horizontal="center" vertical="top" wrapText="1"/>
    </xf>
    <xf numFmtId="3" fontId="9" fillId="0" borderId="1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/>
    <xf numFmtId="49" fontId="6" fillId="0" borderId="2" xfId="0" applyNumberFormat="1" applyFont="1" applyBorder="1" applyAlignment="1">
      <alignment horizontal="center" vertical="center" wrapText="1"/>
    </xf>
  </cellXfs>
  <cellStyles count="3">
    <cellStyle name="Звичайний_Додаток _ 3 зм_ни 4575" xfId="1"/>
    <cellStyle name="Обычный" xfId="0" builtinId="0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6"/>
  <sheetViews>
    <sheetView tabSelected="1" view="pageBreakPreview" topLeftCell="B10" zoomScale="50" zoomScaleSheetLayoutView="50" workbookViewId="0">
      <selection activeCell="B14" sqref="A14:B82"/>
    </sheetView>
  </sheetViews>
  <sheetFormatPr defaultColWidth="8.85546875" defaultRowHeight="15.75"/>
  <cols>
    <col min="1" max="1" width="8.85546875" style="1" hidden="1" customWidth="1"/>
    <col min="2" max="2" width="10.7109375" style="3" customWidth="1"/>
    <col min="3" max="3" width="29.5703125" style="1" customWidth="1"/>
    <col min="4" max="4" width="98" style="1" customWidth="1"/>
    <col min="5" max="5" width="31.85546875" style="1" customWidth="1"/>
    <col min="6" max="6" width="32.28515625" style="1" customWidth="1"/>
    <col min="7" max="7" width="22.28515625" style="1" hidden="1" customWidth="1"/>
    <col min="8" max="8" width="23.42578125" style="1" hidden="1" customWidth="1"/>
    <col min="9" max="9" width="22.5703125" style="1" hidden="1" customWidth="1"/>
    <col min="10" max="10" width="31.7109375" style="1" customWidth="1"/>
    <col min="11" max="11" width="31.5703125" style="1" customWidth="1"/>
    <col min="12" max="16384" width="8.85546875" style="1"/>
  </cols>
  <sheetData>
    <row r="1" spans="1:11" s="8" customFormat="1" ht="36.75" customHeight="1">
      <c r="B1" s="89" t="s">
        <v>7</v>
      </c>
      <c r="C1" s="89"/>
      <c r="D1" s="89"/>
      <c r="E1" s="89"/>
      <c r="F1" s="89"/>
      <c r="G1" s="89"/>
      <c r="H1" s="89"/>
      <c r="I1" s="89"/>
      <c r="J1" s="89"/>
      <c r="K1" s="89"/>
    </row>
    <row r="2" spans="1:11" s="8" customFormat="1" ht="36.75" customHeight="1">
      <c r="B2" s="89" t="s">
        <v>83</v>
      </c>
      <c r="C2" s="89"/>
      <c r="D2" s="89"/>
      <c r="E2" s="89"/>
      <c r="F2" s="89"/>
      <c r="G2" s="89"/>
      <c r="H2" s="89"/>
      <c r="I2" s="89"/>
      <c r="J2" s="89"/>
      <c r="K2" s="89"/>
    </row>
    <row r="3" spans="1:11" s="2" customFormat="1" ht="368.25" customHeight="1">
      <c r="B3" s="10" t="s">
        <v>0</v>
      </c>
      <c r="C3" s="52" t="s">
        <v>4</v>
      </c>
      <c r="D3" s="52" t="s">
        <v>3</v>
      </c>
      <c r="E3" s="52" t="s">
        <v>6</v>
      </c>
      <c r="F3" s="15" t="s">
        <v>104</v>
      </c>
      <c r="G3" s="7" t="s">
        <v>5</v>
      </c>
      <c r="H3" s="7" t="s">
        <v>1</v>
      </c>
      <c r="I3" s="7" t="s">
        <v>2</v>
      </c>
      <c r="J3" s="73" t="s">
        <v>119</v>
      </c>
      <c r="K3" s="73" t="s">
        <v>118</v>
      </c>
    </row>
    <row r="4" spans="1:11" s="13" customFormat="1" ht="27" customHeight="1">
      <c r="B4" s="9">
        <v>1</v>
      </c>
      <c r="C4" s="9">
        <v>2</v>
      </c>
      <c r="D4" s="9">
        <v>3</v>
      </c>
      <c r="E4" s="9">
        <v>4</v>
      </c>
      <c r="F4" s="9">
        <v>5</v>
      </c>
      <c r="G4" s="11">
        <v>6</v>
      </c>
      <c r="H4" s="12">
        <v>7</v>
      </c>
      <c r="I4" s="12">
        <v>8</v>
      </c>
      <c r="J4" s="12">
        <v>6</v>
      </c>
      <c r="K4" s="12">
        <v>7</v>
      </c>
    </row>
    <row r="5" spans="1:11" ht="39.75" customHeight="1">
      <c r="B5" s="90" t="s">
        <v>8</v>
      </c>
      <c r="C5" s="91"/>
      <c r="D5" s="91"/>
      <c r="E5" s="91"/>
      <c r="F5" s="91"/>
      <c r="G5" s="91"/>
      <c r="H5" s="91"/>
      <c r="I5" s="91"/>
      <c r="J5" s="91"/>
      <c r="K5" s="92"/>
    </row>
    <row r="6" spans="1:11" s="2" customFormat="1" ht="141" customHeight="1">
      <c r="B6" s="4">
        <v>1</v>
      </c>
      <c r="C6" s="24" t="s">
        <v>114</v>
      </c>
      <c r="D6" s="15" t="s">
        <v>9</v>
      </c>
      <c r="E6" s="69">
        <v>4750500</v>
      </c>
      <c r="F6" s="69">
        <v>4750500</v>
      </c>
      <c r="G6" s="18"/>
      <c r="H6" s="18"/>
      <c r="I6" s="18"/>
      <c r="J6" s="69">
        <v>4750500</v>
      </c>
      <c r="K6" s="69">
        <v>4750500</v>
      </c>
    </row>
    <row r="7" spans="1:11" s="2" customFormat="1" ht="138" customHeight="1">
      <c r="B7" s="4">
        <v>2</v>
      </c>
      <c r="C7" s="24" t="s">
        <v>115</v>
      </c>
      <c r="D7" s="15" t="s">
        <v>10</v>
      </c>
      <c r="E7" s="16">
        <v>14820</v>
      </c>
      <c r="F7" s="16">
        <v>14820</v>
      </c>
      <c r="G7" s="17"/>
      <c r="H7" s="17"/>
      <c r="I7" s="17"/>
      <c r="J7" s="69">
        <v>14820</v>
      </c>
      <c r="K7" s="69">
        <v>14820</v>
      </c>
    </row>
    <row r="8" spans="1:11" s="2" customFormat="1" ht="201" customHeight="1">
      <c r="B8" s="4">
        <v>3</v>
      </c>
      <c r="C8" s="24" t="s">
        <v>64</v>
      </c>
      <c r="D8" s="15" t="s">
        <v>92</v>
      </c>
      <c r="E8" s="25" t="s">
        <v>65</v>
      </c>
      <c r="F8" s="16" t="str">
        <f>E8</f>
        <v>( +-)                   3 935 710,61</v>
      </c>
      <c r="G8" s="17"/>
      <c r="H8" s="17"/>
      <c r="I8" s="17"/>
      <c r="J8" s="25" t="s">
        <v>65</v>
      </c>
      <c r="K8" s="69" t="str">
        <f>J8</f>
        <v>( +-)                   3 935 710,61</v>
      </c>
    </row>
    <row r="9" spans="1:11" s="2" customFormat="1" ht="130.5" customHeight="1">
      <c r="B9" s="4">
        <v>4</v>
      </c>
      <c r="C9" s="24" t="s">
        <v>71</v>
      </c>
      <c r="D9" s="15" t="s">
        <v>72</v>
      </c>
      <c r="E9" s="25">
        <v>600000</v>
      </c>
      <c r="F9" s="51">
        <f>E9</f>
        <v>600000</v>
      </c>
      <c r="G9" s="17"/>
      <c r="H9" s="17"/>
      <c r="I9" s="17"/>
      <c r="J9" s="69">
        <f>F9</f>
        <v>600000</v>
      </c>
      <c r="K9" s="69">
        <f>J9</f>
        <v>600000</v>
      </c>
    </row>
    <row r="10" spans="1:11" s="5" customFormat="1" ht="43.5" customHeight="1">
      <c r="B10" s="86" t="s">
        <v>100</v>
      </c>
      <c r="C10" s="87"/>
      <c r="D10" s="87"/>
      <c r="E10" s="87"/>
      <c r="F10" s="87"/>
      <c r="G10" s="87"/>
      <c r="H10" s="87"/>
      <c r="I10" s="87"/>
      <c r="J10" s="87"/>
      <c r="K10" s="88"/>
    </row>
    <row r="11" spans="1:11" s="5" customFormat="1" ht="153.75" customHeight="1">
      <c r="B11" s="6" t="s">
        <v>46</v>
      </c>
      <c r="C11" s="26" t="s">
        <v>11</v>
      </c>
      <c r="D11" s="35" t="s">
        <v>30</v>
      </c>
      <c r="E11" s="21">
        <f>18364200+80000+166000+465000</f>
        <v>19075200</v>
      </c>
      <c r="F11" s="19" t="s">
        <v>99</v>
      </c>
      <c r="G11" s="20"/>
      <c r="H11" s="20"/>
      <c r="I11" s="20"/>
      <c r="J11" s="19" t="s">
        <v>113</v>
      </c>
      <c r="K11" s="19" t="str">
        <f t="shared" ref="K11:K16" si="0">F11</f>
        <v>6 331 312 - додаткові кошти; (+,-) 558 281</v>
      </c>
    </row>
    <row r="12" spans="1:11" s="5" customFormat="1" ht="264.75" customHeight="1">
      <c r="B12" s="6" t="s">
        <v>47</v>
      </c>
      <c r="C12" s="26" t="s">
        <v>21</v>
      </c>
      <c r="D12" s="35" t="s">
        <v>101</v>
      </c>
      <c r="E12" s="21">
        <f>70000+60000+42000+7000+390000</f>
        <v>569000</v>
      </c>
      <c r="F12" s="70" t="s">
        <v>103</v>
      </c>
      <c r="G12" s="20"/>
      <c r="H12" s="20"/>
      <c r="I12" s="20"/>
      <c r="J12" s="70" t="s">
        <v>102</v>
      </c>
      <c r="K12" s="70" t="str">
        <f t="shared" si="0"/>
        <v xml:space="preserve">108 389 - додаткові кошти (ремонт каналізації -70000, відрядні 38389); (+,-)                 13 850 </v>
      </c>
    </row>
    <row r="13" spans="1:11" s="5" customFormat="1" ht="86.25" customHeight="1">
      <c r="B13" s="99" t="s">
        <v>12</v>
      </c>
      <c r="C13" s="26" t="s">
        <v>23</v>
      </c>
      <c r="D13" s="35" t="s">
        <v>25</v>
      </c>
      <c r="E13" s="21">
        <v>28300</v>
      </c>
      <c r="F13" s="19">
        <v>28300</v>
      </c>
      <c r="G13" s="20"/>
      <c r="H13" s="20"/>
      <c r="I13" s="20"/>
      <c r="J13" s="19">
        <v>28300</v>
      </c>
      <c r="K13" s="19">
        <f t="shared" si="0"/>
        <v>28300</v>
      </c>
    </row>
    <row r="14" spans="1:11" s="5" customFormat="1" ht="159.75" customHeight="1">
      <c r="A14" s="100"/>
      <c r="B14" s="6" t="s">
        <v>13</v>
      </c>
      <c r="C14" s="26" t="s">
        <v>15</v>
      </c>
      <c r="D14" s="32" t="s">
        <v>22</v>
      </c>
      <c r="E14" s="16">
        <v>1200000</v>
      </c>
      <c r="F14" s="19">
        <v>600000</v>
      </c>
      <c r="G14" s="20"/>
      <c r="H14" s="20"/>
      <c r="I14" s="20"/>
      <c r="J14" s="19">
        <v>600000</v>
      </c>
      <c r="K14" s="19">
        <f t="shared" si="0"/>
        <v>600000</v>
      </c>
    </row>
    <row r="15" spans="1:11" ht="126.75" customHeight="1">
      <c r="A15" s="49"/>
      <c r="B15" s="30" t="s">
        <v>14</v>
      </c>
      <c r="C15" s="28" t="s">
        <v>45</v>
      </c>
      <c r="D15" s="36" t="s">
        <v>73</v>
      </c>
      <c r="E15" s="29">
        <f>3313.65+9307138.09+755456.6</f>
        <v>10065908.34</v>
      </c>
      <c r="F15" s="43">
        <v>3314</v>
      </c>
      <c r="G15" s="23"/>
      <c r="H15" s="23"/>
      <c r="I15" s="23"/>
      <c r="J15" s="43">
        <v>3314</v>
      </c>
      <c r="K15" s="66">
        <f t="shared" si="0"/>
        <v>3314</v>
      </c>
    </row>
    <row r="16" spans="1:11" ht="128.25" customHeight="1">
      <c r="A16" s="49"/>
      <c r="B16" s="22">
        <v>4</v>
      </c>
      <c r="C16" s="28" t="s">
        <v>16</v>
      </c>
      <c r="D16" s="27" t="s">
        <v>122</v>
      </c>
      <c r="E16" s="16">
        <v>18000</v>
      </c>
      <c r="F16" s="16">
        <v>18000</v>
      </c>
      <c r="G16" s="31"/>
      <c r="H16" s="31"/>
      <c r="I16" s="31"/>
      <c r="J16" s="69">
        <v>18000</v>
      </c>
      <c r="K16" s="66">
        <f t="shared" si="0"/>
        <v>18000</v>
      </c>
    </row>
    <row r="17" spans="1:13" ht="101.25" customHeight="1">
      <c r="A17" s="49"/>
      <c r="B17" s="30" t="s">
        <v>17</v>
      </c>
      <c r="C17" s="28" t="s">
        <v>18</v>
      </c>
      <c r="D17" s="27" t="s">
        <v>24</v>
      </c>
      <c r="E17" s="16">
        <v>65000</v>
      </c>
      <c r="F17" s="16">
        <v>0</v>
      </c>
      <c r="G17" s="31"/>
      <c r="H17" s="31"/>
      <c r="I17" s="31"/>
      <c r="J17" s="69">
        <v>0</v>
      </c>
      <c r="K17" s="66">
        <v>0</v>
      </c>
    </row>
    <row r="18" spans="1:13" ht="246.75" customHeight="1">
      <c r="A18" s="49"/>
      <c r="B18" s="42" t="s">
        <v>53</v>
      </c>
      <c r="C18" s="38" t="s">
        <v>49</v>
      </c>
      <c r="D18" s="27" t="s">
        <v>51</v>
      </c>
      <c r="E18" s="16">
        <f>7850+4700+15000</f>
        <v>27550</v>
      </c>
      <c r="F18" s="16">
        <v>0</v>
      </c>
      <c r="G18" s="34"/>
      <c r="H18" s="34"/>
      <c r="I18" s="34"/>
      <c r="J18" s="69">
        <v>0</v>
      </c>
      <c r="K18" s="66">
        <v>0</v>
      </c>
    </row>
    <row r="19" spans="1:13" ht="153.75" customHeight="1">
      <c r="A19" s="49"/>
      <c r="B19" s="22">
        <v>7</v>
      </c>
      <c r="C19" s="28" t="s">
        <v>19</v>
      </c>
      <c r="D19" s="27" t="s">
        <v>26</v>
      </c>
      <c r="E19" s="16">
        <v>80000</v>
      </c>
      <c r="F19" s="33">
        <v>80000</v>
      </c>
      <c r="G19" s="34"/>
      <c r="H19" s="34"/>
      <c r="I19" s="34"/>
      <c r="J19" s="33">
        <v>80000</v>
      </c>
      <c r="K19" s="66">
        <v>80000</v>
      </c>
    </row>
    <row r="20" spans="1:13" ht="104.25" customHeight="1">
      <c r="A20" s="49"/>
      <c r="B20" s="30" t="s">
        <v>32</v>
      </c>
      <c r="C20" s="28" t="s">
        <v>33</v>
      </c>
      <c r="D20" s="27" t="s">
        <v>34</v>
      </c>
      <c r="E20" s="16">
        <v>22950</v>
      </c>
      <c r="F20" s="33">
        <v>0</v>
      </c>
      <c r="G20" s="34"/>
      <c r="H20" s="34"/>
      <c r="I20" s="34"/>
      <c r="J20" s="33">
        <v>0</v>
      </c>
      <c r="K20" s="66">
        <v>0</v>
      </c>
    </row>
    <row r="21" spans="1:13" ht="179.25" customHeight="1">
      <c r="A21" s="49"/>
      <c r="B21" s="22">
        <v>8</v>
      </c>
      <c r="C21" s="28" t="s">
        <v>116</v>
      </c>
      <c r="D21" s="27" t="s">
        <v>20</v>
      </c>
      <c r="E21" s="16">
        <v>700000</v>
      </c>
      <c r="F21" s="14">
        <v>0</v>
      </c>
      <c r="G21" s="14"/>
      <c r="H21" s="14"/>
      <c r="I21" s="14"/>
      <c r="J21" s="56">
        <v>0</v>
      </c>
      <c r="K21" s="66">
        <v>0</v>
      </c>
    </row>
    <row r="22" spans="1:13" ht="345" customHeight="1">
      <c r="A22" s="49"/>
      <c r="B22" s="22">
        <v>9</v>
      </c>
      <c r="C22" s="28" t="s">
        <v>27</v>
      </c>
      <c r="D22" s="27" t="s">
        <v>91</v>
      </c>
      <c r="E22" s="16">
        <v>255315</v>
      </c>
      <c r="F22" s="16">
        <v>56400</v>
      </c>
      <c r="G22" s="14"/>
      <c r="H22" s="14"/>
      <c r="I22" s="14"/>
      <c r="J22" s="69">
        <v>56400</v>
      </c>
      <c r="K22" s="66">
        <v>56400</v>
      </c>
    </row>
    <row r="23" spans="1:13" ht="180.75" customHeight="1">
      <c r="A23" s="49"/>
      <c r="B23" s="22">
        <v>10</v>
      </c>
      <c r="C23" s="38" t="s">
        <v>28</v>
      </c>
      <c r="D23" s="27" t="s">
        <v>50</v>
      </c>
      <c r="E23" s="39" t="s">
        <v>29</v>
      </c>
      <c r="F23" s="39" t="s">
        <v>29</v>
      </c>
      <c r="G23" s="39"/>
      <c r="H23" s="39"/>
      <c r="I23" s="39"/>
      <c r="J23" s="39" t="s">
        <v>29</v>
      </c>
      <c r="K23" s="33" t="str">
        <f>E23</f>
        <v>( +-) 79 000</v>
      </c>
    </row>
    <row r="24" spans="1:13" ht="87.75" customHeight="1">
      <c r="A24" s="49"/>
      <c r="B24" s="30" t="s">
        <v>66</v>
      </c>
      <c r="C24" s="38" t="s">
        <v>68</v>
      </c>
      <c r="D24" s="27" t="s">
        <v>74</v>
      </c>
      <c r="E24" s="33">
        <v>50000</v>
      </c>
      <c r="F24" s="33">
        <v>50000</v>
      </c>
      <c r="G24" s="39"/>
      <c r="H24" s="39"/>
      <c r="I24" s="39"/>
      <c r="J24" s="33">
        <v>50000</v>
      </c>
      <c r="K24" s="33">
        <f>E24</f>
        <v>50000</v>
      </c>
    </row>
    <row r="25" spans="1:13" ht="93.75" customHeight="1">
      <c r="A25" s="49"/>
      <c r="B25" s="30" t="s">
        <v>67</v>
      </c>
      <c r="C25" s="38" t="s">
        <v>69</v>
      </c>
      <c r="D25" s="27" t="s">
        <v>117</v>
      </c>
      <c r="E25" s="39" t="s">
        <v>70</v>
      </c>
      <c r="F25" s="39" t="str">
        <f>E25</f>
        <v>( +-) 300</v>
      </c>
      <c r="G25" s="39"/>
      <c r="H25" s="39"/>
      <c r="I25" s="39"/>
      <c r="J25" s="39" t="str">
        <f>E25</f>
        <v>( +-) 300</v>
      </c>
      <c r="K25" s="33" t="str">
        <f>E25</f>
        <v>( +-) 300</v>
      </c>
    </row>
    <row r="26" spans="1:13" ht="93.75" customHeight="1">
      <c r="A26" s="49"/>
      <c r="B26" s="22">
        <v>11</v>
      </c>
      <c r="C26" s="38" t="s">
        <v>31</v>
      </c>
      <c r="D26" s="27" t="s">
        <v>52</v>
      </c>
      <c r="E26" s="14" t="s">
        <v>54</v>
      </c>
      <c r="F26" s="14" t="str">
        <f>E26</f>
        <v>( +-) 20 000</v>
      </c>
      <c r="G26" s="37"/>
      <c r="H26" s="37"/>
      <c r="I26" s="37"/>
      <c r="J26" s="56" t="str">
        <f>E26</f>
        <v>( +-) 20 000</v>
      </c>
      <c r="K26" s="71" t="str">
        <f>E26</f>
        <v>( +-) 20 000</v>
      </c>
    </row>
    <row r="27" spans="1:13" ht="122.25" customHeight="1">
      <c r="A27" s="49"/>
      <c r="B27" s="40">
        <v>12</v>
      </c>
      <c r="C27" s="38" t="s">
        <v>35</v>
      </c>
      <c r="D27" s="27" t="s">
        <v>123</v>
      </c>
      <c r="E27" s="16">
        <v>250000</v>
      </c>
      <c r="F27" s="62" t="s">
        <v>87</v>
      </c>
      <c r="G27" s="62"/>
      <c r="H27" s="62"/>
      <c r="I27" s="62"/>
      <c r="J27" s="69" t="s">
        <v>87</v>
      </c>
      <c r="K27" s="66" t="str">
        <f>F27</f>
        <v>(+,-) 250 000</v>
      </c>
      <c r="L27" s="41"/>
      <c r="M27" s="41"/>
    </row>
    <row r="28" spans="1:13" ht="75.75" customHeight="1">
      <c r="A28" s="49"/>
      <c r="B28" s="42" t="s">
        <v>36</v>
      </c>
      <c r="C28" s="38" t="s">
        <v>37</v>
      </c>
      <c r="D28" s="27" t="s">
        <v>38</v>
      </c>
      <c r="E28" s="16">
        <v>12000</v>
      </c>
      <c r="F28" s="62" t="s">
        <v>88</v>
      </c>
      <c r="G28" s="62"/>
      <c r="H28" s="62"/>
      <c r="I28" s="62"/>
      <c r="J28" s="69" t="s">
        <v>88</v>
      </c>
      <c r="K28" s="66" t="str">
        <f>J28</f>
        <v>(+,-) 12 000</v>
      </c>
      <c r="L28" s="41"/>
      <c r="M28" s="41"/>
    </row>
    <row r="29" spans="1:13" ht="90.75" customHeight="1">
      <c r="A29" s="49"/>
      <c r="B29" s="42" t="s">
        <v>39</v>
      </c>
      <c r="C29" s="38" t="s">
        <v>40</v>
      </c>
      <c r="D29" s="27" t="s">
        <v>41</v>
      </c>
      <c r="E29" s="16">
        <v>65000</v>
      </c>
      <c r="F29" s="62" t="s">
        <v>89</v>
      </c>
      <c r="G29" s="62"/>
      <c r="H29" s="62"/>
      <c r="I29" s="62"/>
      <c r="J29" s="66" t="str">
        <f>F29</f>
        <v>(+,-) 65 000</v>
      </c>
      <c r="K29" s="66" t="str">
        <f>J29</f>
        <v>(+,-) 65 000</v>
      </c>
      <c r="L29" s="41"/>
      <c r="M29" s="41"/>
    </row>
    <row r="30" spans="1:13" ht="95.25" customHeight="1">
      <c r="A30" s="49"/>
      <c r="B30" s="42" t="s">
        <v>42</v>
      </c>
      <c r="C30" s="38" t="s">
        <v>43</v>
      </c>
      <c r="D30" s="27" t="s">
        <v>44</v>
      </c>
      <c r="E30" s="16">
        <v>75000</v>
      </c>
      <c r="F30" s="62">
        <v>0</v>
      </c>
      <c r="G30" s="62"/>
      <c r="H30" s="62"/>
      <c r="I30" s="62"/>
      <c r="J30" s="66">
        <v>75000</v>
      </c>
      <c r="K30" s="66">
        <v>0</v>
      </c>
      <c r="L30" s="41"/>
      <c r="M30" s="41"/>
    </row>
    <row r="31" spans="1:13" ht="51.75" customHeight="1">
      <c r="A31" s="49"/>
      <c r="B31" s="42" t="s">
        <v>84</v>
      </c>
      <c r="C31" s="38" t="s">
        <v>85</v>
      </c>
      <c r="D31" s="27" t="s">
        <v>86</v>
      </c>
      <c r="E31" s="62">
        <v>190000</v>
      </c>
      <c r="F31" s="62" t="s">
        <v>90</v>
      </c>
      <c r="G31" s="62"/>
      <c r="H31" s="62"/>
      <c r="I31" s="62"/>
      <c r="J31" s="66" t="str">
        <f>F31</f>
        <v>(+,-) 190 000</v>
      </c>
      <c r="K31" s="66" t="str">
        <f>F31</f>
        <v>(+,-) 190 000</v>
      </c>
      <c r="L31" s="41"/>
      <c r="M31" s="41"/>
    </row>
    <row r="32" spans="1:13" ht="119.25" customHeight="1">
      <c r="A32" s="49"/>
      <c r="B32" s="42" t="s">
        <v>48</v>
      </c>
      <c r="C32" s="38" t="s">
        <v>77</v>
      </c>
      <c r="D32" s="27" t="s">
        <v>112</v>
      </c>
      <c r="E32" s="16">
        <f>150000+208000</f>
        <v>358000</v>
      </c>
      <c r="F32" s="16">
        <v>50000</v>
      </c>
      <c r="G32" s="14"/>
      <c r="H32" s="14"/>
      <c r="I32" s="14"/>
      <c r="J32" s="66">
        <f>F32</f>
        <v>50000</v>
      </c>
      <c r="K32" s="66">
        <f>J32</f>
        <v>50000</v>
      </c>
      <c r="L32" s="41"/>
      <c r="M32" s="41"/>
    </row>
    <row r="33" spans="1:13" ht="122.25" customHeight="1">
      <c r="A33" s="49"/>
      <c r="B33" s="42" t="s">
        <v>55</v>
      </c>
      <c r="C33" s="38" t="s">
        <v>56</v>
      </c>
      <c r="D33" s="27" t="s">
        <v>124</v>
      </c>
      <c r="E33" s="14" t="s">
        <v>57</v>
      </c>
      <c r="F33" s="14" t="str">
        <f>E33</f>
        <v>( +-) 665 000</v>
      </c>
      <c r="G33" s="14"/>
      <c r="H33" s="14"/>
      <c r="I33" s="14"/>
      <c r="J33" s="66" t="str">
        <f>F33</f>
        <v>( +-) 665 000</v>
      </c>
      <c r="K33" s="66" t="str">
        <f>J33</f>
        <v>( +-) 665 000</v>
      </c>
      <c r="L33" s="41"/>
      <c r="M33" s="41"/>
    </row>
    <row r="34" spans="1:13" ht="408.75" customHeight="1">
      <c r="A34" s="49"/>
      <c r="B34" s="101" t="s">
        <v>58</v>
      </c>
      <c r="C34" s="76" t="s">
        <v>75</v>
      </c>
      <c r="D34" s="93" t="s">
        <v>120</v>
      </c>
      <c r="E34" s="95" t="s">
        <v>76</v>
      </c>
      <c r="F34" s="95" t="str">
        <f>E34</f>
        <v>( +-) 341 834   ( +-) 9 138</v>
      </c>
      <c r="G34" s="14"/>
      <c r="H34" s="14"/>
      <c r="I34" s="14"/>
      <c r="J34" s="97" t="str">
        <f>F34</f>
        <v>( +-) 341 834   ( +-) 9 138</v>
      </c>
      <c r="K34" s="97" t="str">
        <f>F34</f>
        <v>( +-) 341 834   ( +-) 9 138</v>
      </c>
      <c r="L34" s="41"/>
      <c r="M34" s="41"/>
    </row>
    <row r="35" spans="1:13" ht="9.75" customHeight="1">
      <c r="A35" s="49"/>
      <c r="B35" s="101"/>
      <c r="C35" s="78"/>
      <c r="D35" s="94"/>
      <c r="E35" s="96"/>
      <c r="F35" s="96"/>
      <c r="G35" s="45"/>
      <c r="H35" s="45"/>
      <c r="I35" s="45"/>
      <c r="J35" s="98"/>
      <c r="K35" s="98"/>
      <c r="L35" s="41"/>
      <c r="M35" s="41"/>
    </row>
    <row r="36" spans="1:13" ht="93.75" customHeight="1">
      <c r="A36" s="49"/>
      <c r="B36" s="40">
        <v>16</v>
      </c>
      <c r="C36" s="44" t="s">
        <v>59</v>
      </c>
      <c r="D36" s="46" t="s">
        <v>60</v>
      </c>
      <c r="E36" s="47">
        <v>18241.09</v>
      </c>
      <c r="F36" s="45">
        <v>0</v>
      </c>
      <c r="G36" s="45"/>
      <c r="H36" s="45"/>
      <c r="I36" s="45"/>
      <c r="J36" s="67">
        <v>18241</v>
      </c>
      <c r="K36" s="67">
        <f>F36</f>
        <v>0</v>
      </c>
      <c r="L36" s="41"/>
      <c r="M36" s="41"/>
    </row>
    <row r="37" spans="1:13" ht="408.75" customHeight="1">
      <c r="A37" s="75">
        <v>17</v>
      </c>
      <c r="B37" s="75"/>
      <c r="C37" s="76" t="s">
        <v>61</v>
      </c>
      <c r="D37" s="79" t="s">
        <v>108</v>
      </c>
      <c r="E37" s="80">
        <f>100000+160000+1000000+195000+140000+400000+400000+150000+50000+280000+190000+400000+300000+400000+180000+70000+34000+25000+10363+180000+515000+107000+39600+430000+369200+500000+12000+50000+180000+686545+62400+78000+60000+2000000+1000000+107000+20000</f>
        <v>10881108</v>
      </c>
      <c r="F37" s="83" t="s">
        <v>105</v>
      </c>
      <c r="G37" s="50"/>
      <c r="H37" s="50"/>
      <c r="I37" s="50"/>
      <c r="J37" s="83" t="s">
        <v>107</v>
      </c>
      <c r="K37" s="83" t="s">
        <v>106</v>
      </c>
      <c r="L37" s="41"/>
      <c r="M37" s="41"/>
    </row>
    <row r="38" spans="1:13" ht="33">
      <c r="A38" s="75"/>
      <c r="B38" s="75"/>
      <c r="C38" s="77"/>
      <c r="D38" s="79"/>
      <c r="E38" s="81"/>
      <c r="F38" s="84"/>
      <c r="G38" s="31"/>
      <c r="H38" s="31"/>
      <c r="I38" s="31"/>
      <c r="J38" s="84"/>
      <c r="K38" s="84"/>
      <c r="L38" s="41"/>
      <c r="M38" s="41"/>
    </row>
    <row r="39" spans="1:13" ht="33">
      <c r="A39" s="75"/>
      <c r="B39" s="75"/>
      <c r="C39" s="77"/>
      <c r="D39" s="79"/>
      <c r="E39" s="81"/>
      <c r="F39" s="84"/>
      <c r="G39" s="31"/>
      <c r="H39" s="31"/>
      <c r="I39" s="31"/>
      <c r="J39" s="84"/>
      <c r="K39" s="84"/>
      <c r="L39" s="41"/>
      <c r="M39" s="41"/>
    </row>
    <row r="40" spans="1:13" ht="33">
      <c r="A40" s="75"/>
      <c r="B40" s="75"/>
      <c r="C40" s="77"/>
      <c r="D40" s="79"/>
      <c r="E40" s="81"/>
      <c r="F40" s="84"/>
      <c r="G40" s="31"/>
      <c r="H40" s="31"/>
      <c r="I40" s="31"/>
      <c r="J40" s="84"/>
      <c r="K40" s="84"/>
      <c r="L40" s="41"/>
      <c r="M40" s="41"/>
    </row>
    <row r="41" spans="1:13" ht="28.5" customHeight="1">
      <c r="A41" s="75"/>
      <c r="B41" s="75"/>
      <c r="C41" s="77"/>
      <c r="D41" s="79"/>
      <c r="E41" s="81"/>
      <c r="F41" s="84"/>
      <c r="G41" s="31"/>
      <c r="H41" s="31"/>
      <c r="I41" s="31"/>
      <c r="J41" s="84"/>
      <c r="K41" s="84"/>
      <c r="L41" s="41"/>
      <c r="M41" s="41"/>
    </row>
    <row r="42" spans="1:13" ht="12" hidden="1" customHeight="1">
      <c r="A42" s="75"/>
      <c r="B42" s="75"/>
      <c r="C42" s="77"/>
      <c r="D42" s="79"/>
      <c r="E42" s="81"/>
      <c r="F42" s="84"/>
      <c r="G42" s="31"/>
      <c r="H42" s="31"/>
      <c r="I42" s="31"/>
      <c r="J42" s="84"/>
      <c r="K42" s="84"/>
      <c r="L42" s="41"/>
      <c r="M42" s="41"/>
    </row>
    <row r="43" spans="1:13" ht="105" customHeight="1">
      <c r="A43" s="75"/>
      <c r="B43" s="75"/>
      <c r="C43" s="77"/>
      <c r="D43" s="79"/>
      <c r="E43" s="81"/>
      <c r="F43" s="84"/>
      <c r="G43" s="31"/>
      <c r="H43" s="31"/>
      <c r="I43" s="31"/>
      <c r="J43" s="84"/>
      <c r="K43" s="84"/>
      <c r="L43" s="41"/>
      <c r="M43" s="41"/>
    </row>
    <row r="44" spans="1:13" ht="33">
      <c r="A44" s="75"/>
      <c r="B44" s="75"/>
      <c r="C44" s="77"/>
      <c r="D44" s="79"/>
      <c r="E44" s="81"/>
      <c r="F44" s="84"/>
      <c r="G44" s="31"/>
      <c r="H44" s="31"/>
      <c r="I44" s="31"/>
      <c r="J44" s="84"/>
      <c r="K44" s="84"/>
      <c r="L44" s="41"/>
      <c r="M44" s="41"/>
    </row>
    <row r="45" spans="1:13" ht="33">
      <c r="A45" s="75"/>
      <c r="B45" s="75"/>
      <c r="C45" s="77"/>
      <c r="D45" s="79"/>
      <c r="E45" s="81"/>
      <c r="F45" s="84"/>
      <c r="G45" s="31"/>
      <c r="H45" s="31"/>
      <c r="I45" s="31"/>
      <c r="J45" s="84"/>
      <c r="K45" s="84"/>
      <c r="L45" s="41"/>
      <c r="M45" s="41"/>
    </row>
    <row r="46" spans="1:13" ht="33">
      <c r="A46" s="75"/>
      <c r="B46" s="75"/>
      <c r="C46" s="77"/>
      <c r="D46" s="79"/>
      <c r="E46" s="81"/>
      <c r="F46" s="84"/>
      <c r="G46" s="31"/>
      <c r="H46" s="31"/>
      <c r="I46" s="31"/>
      <c r="J46" s="84"/>
      <c r="K46" s="84"/>
      <c r="L46" s="41"/>
      <c r="M46" s="41"/>
    </row>
    <row r="47" spans="1:13" ht="33">
      <c r="A47" s="75"/>
      <c r="B47" s="75"/>
      <c r="C47" s="77"/>
      <c r="D47" s="79"/>
      <c r="E47" s="81"/>
      <c r="F47" s="84"/>
      <c r="G47" s="31"/>
      <c r="H47" s="31"/>
      <c r="I47" s="31"/>
      <c r="J47" s="84"/>
      <c r="K47" s="84"/>
      <c r="L47" s="41"/>
      <c r="M47" s="41"/>
    </row>
    <row r="48" spans="1:13" ht="33">
      <c r="A48" s="75"/>
      <c r="B48" s="75"/>
      <c r="C48" s="77"/>
      <c r="D48" s="79"/>
      <c r="E48" s="81"/>
      <c r="F48" s="84"/>
      <c r="G48" s="31"/>
      <c r="H48" s="31"/>
      <c r="I48" s="31"/>
      <c r="J48" s="84"/>
      <c r="K48" s="84"/>
      <c r="L48" s="41"/>
      <c r="M48" s="41"/>
    </row>
    <row r="49" spans="1:13" ht="33">
      <c r="A49" s="75"/>
      <c r="B49" s="75"/>
      <c r="C49" s="77"/>
      <c r="D49" s="79"/>
      <c r="E49" s="81"/>
      <c r="F49" s="84"/>
      <c r="G49" s="31"/>
      <c r="H49" s="31"/>
      <c r="I49" s="31"/>
      <c r="J49" s="84"/>
      <c r="K49" s="84"/>
      <c r="L49" s="41"/>
      <c r="M49" s="41"/>
    </row>
    <row r="50" spans="1:13" ht="15.75" customHeight="1">
      <c r="A50" s="75"/>
      <c r="B50" s="75"/>
      <c r="C50" s="77"/>
      <c r="D50" s="79"/>
      <c r="E50" s="81"/>
      <c r="F50" s="84"/>
      <c r="G50" s="48"/>
      <c r="H50" s="48"/>
      <c r="I50" s="48"/>
      <c r="J50" s="84"/>
      <c r="K50" s="84"/>
    </row>
    <row r="51" spans="1:13" ht="15.75" customHeight="1">
      <c r="A51" s="75"/>
      <c r="B51" s="75"/>
      <c r="C51" s="77"/>
      <c r="D51" s="79"/>
      <c r="E51" s="81"/>
      <c r="F51" s="84"/>
      <c r="G51" s="48"/>
      <c r="H51" s="48"/>
      <c r="I51" s="48"/>
      <c r="J51" s="84"/>
      <c r="K51" s="84"/>
    </row>
    <row r="52" spans="1:13" ht="15.75" customHeight="1">
      <c r="A52" s="75"/>
      <c r="B52" s="75"/>
      <c r="C52" s="77"/>
      <c r="D52" s="79"/>
      <c r="E52" s="81"/>
      <c r="F52" s="84"/>
      <c r="G52" s="48"/>
      <c r="H52" s="48"/>
      <c r="I52" s="48"/>
      <c r="J52" s="84"/>
      <c r="K52" s="84"/>
    </row>
    <row r="53" spans="1:13" ht="15.75" customHeight="1">
      <c r="A53" s="75"/>
      <c r="B53" s="75"/>
      <c r="C53" s="77"/>
      <c r="D53" s="79"/>
      <c r="E53" s="81"/>
      <c r="F53" s="84"/>
      <c r="G53" s="48"/>
      <c r="H53" s="48"/>
      <c r="I53" s="48"/>
      <c r="J53" s="84"/>
      <c r="K53" s="84"/>
    </row>
    <row r="54" spans="1:13" ht="15.75" customHeight="1">
      <c r="A54" s="75"/>
      <c r="B54" s="75"/>
      <c r="C54" s="77"/>
      <c r="D54" s="79"/>
      <c r="E54" s="81"/>
      <c r="F54" s="84"/>
      <c r="G54" s="48"/>
      <c r="H54" s="48"/>
      <c r="I54" s="48"/>
      <c r="J54" s="84"/>
      <c r="K54" s="84"/>
    </row>
    <row r="55" spans="1:13" ht="15.75" customHeight="1">
      <c r="A55" s="75"/>
      <c r="B55" s="75"/>
      <c r="C55" s="77"/>
      <c r="D55" s="79"/>
      <c r="E55" s="81"/>
      <c r="F55" s="84"/>
      <c r="G55" s="48"/>
      <c r="H55" s="48"/>
      <c r="I55" s="48"/>
      <c r="J55" s="84"/>
      <c r="K55" s="84"/>
    </row>
    <row r="56" spans="1:13" ht="30.75" customHeight="1">
      <c r="A56" s="75"/>
      <c r="B56" s="75"/>
      <c r="C56" s="77"/>
      <c r="D56" s="79"/>
      <c r="E56" s="81"/>
      <c r="F56" s="84"/>
      <c r="G56" s="48"/>
      <c r="H56" s="48"/>
      <c r="I56" s="48"/>
      <c r="J56" s="84"/>
      <c r="K56" s="84"/>
    </row>
    <row r="57" spans="1:13" ht="15.75" customHeight="1">
      <c r="A57" s="75"/>
      <c r="B57" s="75"/>
      <c r="C57" s="77"/>
      <c r="D57" s="79"/>
      <c r="E57" s="81"/>
      <c r="F57" s="84"/>
      <c r="G57" s="48"/>
      <c r="H57" s="48"/>
      <c r="I57" s="48"/>
      <c r="J57" s="84"/>
      <c r="K57" s="84"/>
    </row>
    <row r="58" spans="1:13" ht="15.75" customHeight="1">
      <c r="A58" s="75"/>
      <c r="B58" s="75"/>
      <c r="C58" s="77"/>
      <c r="D58" s="79"/>
      <c r="E58" s="81"/>
      <c r="F58" s="84"/>
      <c r="G58" s="48"/>
      <c r="H58" s="48"/>
      <c r="I58" s="48"/>
      <c r="J58" s="84"/>
      <c r="K58" s="84"/>
    </row>
    <row r="59" spans="1:13" ht="9.75" customHeight="1">
      <c r="A59" s="75"/>
      <c r="B59" s="75"/>
      <c r="C59" s="77"/>
      <c r="D59" s="79"/>
      <c r="E59" s="81"/>
      <c r="F59" s="84"/>
      <c r="G59" s="48"/>
      <c r="H59" s="48"/>
      <c r="I59" s="48"/>
      <c r="J59" s="84"/>
      <c r="K59" s="84"/>
    </row>
    <row r="60" spans="1:13" ht="15.75" customHeight="1">
      <c r="A60" s="75"/>
      <c r="B60" s="75"/>
      <c r="C60" s="77"/>
      <c r="D60" s="79"/>
      <c r="E60" s="81"/>
      <c r="F60" s="84"/>
      <c r="G60" s="49"/>
      <c r="H60" s="49"/>
      <c r="I60" s="49"/>
      <c r="J60" s="84"/>
      <c r="K60" s="84"/>
    </row>
    <row r="61" spans="1:13" ht="15.75" customHeight="1">
      <c r="A61" s="75"/>
      <c r="B61" s="75"/>
      <c r="C61" s="77"/>
      <c r="D61" s="79"/>
      <c r="E61" s="81"/>
      <c r="F61" s="84"/>
      <c r="G61" s="49"/>
      <c r="H61" s="49"/>
      <c r="I61" s="49"/>
      <c r="J61" s="84"/>
      <c r="K61" s="84"/>
    </row>
    <row r="62" spans="1:13" ht="15.75" customHeight="1">
      <c r="A62" s="75"/>
      <c r="B62" s="75"/>
      <c r="C62" s="77"/>
      <c r="D62" s="79"/>
      <c r="E62" s="81"/>
      <c r="F62" s="84"/>
      <c r="G62" s="49"/>
      <c r="H62" s="49"/>
      <c r="I62" s="49"/>
      <c r="J62" s="84"/>
      <c r="K62" s="84"/>
    </row>
    <row r="63" spans="1:13" ht="15.75" customHeight="1">
      <c r="A63" s="75"/>
      <c r="B63" s="75"/>
      <c r="C63" s="77"/>
      <c r="D63" s="79"/>
      <c r="E63" s="81"/>
      <c r="F63" s="84"/>
      <c r="G63" s="49"/>
      <c r="H63" s="49"/>
      <c r="I63" s="49"/>
      <c r="J63" s="84"/>
      <c r="K63" s="84"/>
    </row>
    <row r="64" spans="1:13" ht="15.75" customHeight="1">
      <c r="A64" s="75"/>
      <c r="B64" s="75"/>
      <c r="C64" s="77"/>
      <c r="D64" s="79"/>
      <c r="E64" s="81"/>
      <c r="F64" s="84"/>
      <c r="G64" s="49"/>
      <c r="H64" s="49"/>
      <c r="I64" s="49"/>
      <c r="J64" s="84"/>
      <c r="K64" s="84"/>
    </row>
    <row r="65" spans="1:11" ht="15.75" customHeight="1">
      <c r="A65" s="75"/>
      <c r="B65" s="75"/>
      <c r="C65" s="77"/>
      <c r="D65" s="79"/>
      <c r="E65" s="81"/>
      <c r="F65" s="84"/>
      <c r="G65" s="49"/>
      <c r="H65" s="49"/>
      <c r="I65" s="49"/>
      <c r="J65" s="84"/>
      <c r="K65" s="84"/>
    </row>
    <row r="66" spans="1:11" ht="15.75" customHeight="1">
      <c r="A66" s="75"/>
      <c r="B66" s="75"/>
      <c r="C66" s="77"/>
      <c r="D66" s="79"/>
      <c r="E66" s="81"/>
      <c r="F66" s="84"/>
      <c r="G66" s="49"/>
      <c r="H66" s="49"/>
      <c r="I66" s="49"/>
      <c r="J66" s="84"/>
      <c r="K66" s="84"/>
    </row>
    <row r="67" spans="1:11" ht="15.75" customHeight="1">
      <c r="A67" s="75"/>
      <c r="B67" s="75"/>
      <c r="C67" s="77"/>
      <c r="D67" s="79"/>
      <c r="E67" s="81"/>
      <c r="F67" s="84"/>
      <c r="G67" s="49"/>
      <c r="H67" s="49"/>
      <c r="I67" s="49"/>
      <c r="J67" s="84"/>
      <c r="K67" s="84"/>
    </row>
    <row r="68" spans="1:11" ht="45.75" customHeight="1">
      <c r="A68" s="75"/>
      <c r="B68" s="75"/>
      <c r="C68" s="77"/>
      <c r="D68" s="79"/>
      <c r="E68" s="81"/>
      <c r="F68" s="84"/>
      <c r="G68" s="49"/>
      <c r="H68" s="49"/>
      <c r="I68" s="49"/>
      <c r="J68" s="84"/>
      <c r="K68" s="84"/>
    </row>
    <row r="69" spans="1:11" ht="15.75" hidden="1" customHeight="1">
      <c r="A69" s="75"/>
      <c r="B69" s="75"/>
      <c r="C69" s="77"/>
      <c r="D69" s="79"/>
      <c r="E69" s="81"/>
      <c r="F69" s="84"/>
      <c r="G69" s="49"/>
      <c r="H69" s="49"/>
      <c r="I69" s="49"/>
      <c r="J69" s="84"/>
      <c r="K69" s="84"/>
    </row>
    <row r="70" spans="1:11" ht="15.75" hidden="1" customHeight="1">
      <c r="A70" s="75"/>
      <c r="B70" s="75"/>
      <c r="C70" s="77"/>
      <c r="D70" s="79"/>
      <c r="E70" s="81"/>
      <c r="F70" s="84"/>
      <c r="G70" s="49"/>
      <c r="H70" s="49"/>
      <c r="I70" s="49"/>
      <c r="J70" s="84"/>
      <c r="K70" s="84"/>
    </row>
    <row r="71" spans="1:11" ht="18" hidden="1" customHeight="1">
      <c r="A71" s="75"/>
      <c r="B71" s="75"/>
      <c r="C71" s="77"/>
      <c r="D71" s="79"/>
      <c r="E71" s="81"/>
      <c r="F71" s="84"/>
      <c r="G71" s="49"/>
      <c r="H71" s="49"/>
      <c r="I71" s="49"/>
      <c r="J71" s="84"/>
      <c r="K71" s="84"/>
    </row>
    <row r="72" spans="1:11" ht="3" hidden="1" customHeight="1">
      <c r="A72" s="75"/>
      <c r="B72" s="75"/>
      <c r="C72" s="77"/>
      <c r="D72" s="79"/>
      <c r="E72" s="81"/>
      <c r="F72" s="84"/>
      <c r="G72" s="49"/>
      <c r="H72" s="49"/>
      <c r="I72" s="49"/>
      <c r="J72" s="84"/>
      <c r="K72" s="84"/>
    </row>
    <row r="73" spans="1:11" ht="15.75" hidden="1" customHeight="1">
      <c r="A73" s="75"/>
      <c r="B73" s="75"/>
      <c r="C73" s="77"/>
      <c r="D73" s="79"/>
      <c r="E73" s="81"/>
      <c r="F73" s="84"/>
      <c r="G73" s="49"/>
      <c r="H73" s="49"/>
      <c r="I73" s="49"/>
      <c r="J73" s="84"/>
      <c r="K73" s="84"/>
    </row>
    <row r="74" spans="1:11" ht="33" hidden="1" customHeight="1">
      <c r="A74" s="72"/>
      <c r="B74" s="72"/>
      <c r="C74" s="78"/>
      <c r="D74" s="79"/>
      <c r="E74" s="82"/>
      <c r="F74" s="85"/>
      <c r="G74" s="49"/>
      <c r="H74" s="49"/>
      <c r="I74" s="49"/>
      <c r="J74" s="85"/>
      <c r="K74" s="85"/>
    </row>
    <row r="75" spans="1:11" ht="187.5" customHeight="1">
      <c r="A75" s="72"/>
      <c r="B75" s="75">
        <v>18</v>
      </c>
      <c r="C75" s="40" t="s">
        <v>93</v>
      </c>
      <c r="D75" s="54" t="s">
        <v>111</v>
      </c>
      <c r="E75" s="65" t="s">
        <v>109</v>
      </c>
      <c r="F75" s="68" t="s">
        <v>109</v>
      </c>
      <c r="G75" s="49"/>
      <c r="H75" s="49"/>
      <c r="I75" s="49"/>
      <c r="J75" s="66" t="str">
        <f>F75</f>
        <v>(+ -)225 000</v>
      </c>
      <c r="K75" s="66" t="str">
        <f>J75</f>
        <v>(+ -)225 000</v>
      </c>
    </row>
    <row r="76" spans="1:11" ht="243" customHeight="1">
      <c r="A76" s="72"/>
      <c r="B76" s="75"/>
      <c r="C76" s="40" t="s">
        <v>93</v>
      </c>
      <c r="D76" s="54" t="s">
        <v>125</v>
      </c>
      <c r="E76" s="65" t="s">
        <v>110</v>
      </c>
      <c r="F76" s="65" t="s">
        <v>110</v>
      </c>
      <c r="G76" s="49"/>
      <c r="H76" s="49"/>
      <c r="I76" s="49"/>
      <c r="J76" s="66" t="str">
        <f>F76</f>
        <v>(+ -)800 000</v>
      </c>
      <c r="K76" s="66" t="str">
        <f>J76</f>
        <v>(+ -)800 000</v>
      </c>
    </row>
    <row r="77" spans="1:11" ht="358.5" customHeight="1">
      <c r="A77" s="72"/>
      <c r="B77" s="75"/>
      <c r="C77" s="40" t="s">
        <v>93</v>
      </c>
      <c r="D77" s="54" t="s">
        <v>126</v>
      </c>
      <c r="E77" s="65" t="s">
        <v>94</v>
      </c>
      <c r="F77" s="65" t="s">
        <v>94</v>
      </c>
      <c r="G77" s="49"/>
      <c r="H77" s="49"/>
      <c r="I77" s="49"/>
      <c r="J77" s="66" t="str">
        <f>F77</f>
        <v>(+ -)1 045 170</v>
      </c>
      <c r="K77" s="19" t="str">
        <f>J77</f>
        <v>(+ -)1 045 170</v>
      </c>
    </row>
    <row r="78" spans="1:11" ht="91.5" customHeight="1">
      <c r="A78" s="72"/>
      <c r="B78" s="72">
        <v>19</v>
      </c>
      <c r="C78" s="40" t="s">
        <v>78</v>
      </c>
      <c r="D78" s="54" t="s">
        <v>79</v>
      </c>
      <c r="E78" s="55">
        <f>111302+25000+5000</f>
        <v>141302</v>
      </c>
      <c r="F78" s="56">
        <v>0</v>
      </c>
      <c r="G78" s="49"/>
      <c r="H78" s="49"/>
      <c r="I78" s="49"/>
      <c r="J78" s="66">
        <v>0</v>
      </c>
      <c r="K78" s="66">
        <v>0</v>
      </c>
    </row>
    <row r="79" spans="1:11" ht="96" customHeight="1">
      <c r="A79" s="72"/>
      <c r="B79" s="72">
        <v>20</v>
      </c>
      <c r="C79" s="40" t="s">
        <v>128</v>
      </c>
      <c r="D79" s="36" t="s">
        <v>127</v>
      </c>
      <c r="E79" s="57">
        <v>692000</v>
      </c>
      <c r="F79" s="58">
        <v>692000</v>
      </c>
      <c r="G79" s="63"/>
      <c r="H79" s="63"/>
      <c r="I79" s="63"/>
      <c r="J79" s="66">
        <v>657000</v>
      </c>
      <c r="K79" s="66">
        <f>F79</f>
        <v>692000</v>
      </c>
    </row>
    <row r="80" spans="1:11" ht="160.5" customHeight="1">
      <c r="A80" s="72"/>
      <c r="B80" s="72">
        <v>21</v>
      </c>
      <c r="C80" s="40" t="s">
        <v>95</v>
      </c>
      <c r="D80" s="36" t="s">
        <v>96</v>
      </c>
      <c r="E80" s="66">
        <v>7285</v>
      </c>
      <c r="F80" s="66">
        <v>7285</v>
      </c>
      <c r="G80" s="63"/>
      <c r="H80" s="63"/>
      <c r="I80" s="63"/>
      <c r="J80" s="66">
        <f>F80</f>
        <v>7285</v>
      </c>
      <c r="K80" s="66">
        <f>J80</f>
        <v>7285</v>
      </c>
    </row>
    <row r="81" spans="1:11" ht="91.5" customHeight="1">
      <c r="A81" s="72"/>
      <c r="B81" s="72">
        <v>22</v>
      </c>
      <c r="C81" s="40" t="s">
        <v>97</v>
      </c>
      <c r="D81" s="36" t="s">
        <v>98</v>
      </c>
      <c r="E81" s="66">
        <v>290000</v>
      </c>
      <c r="F81" s="66">
        <v>290000</v>
      </c>
      <c r="G81" s="63"/>
      <c r="H81" s="63"/>
      <c r="I81" s="63"/>
      <c r="J81" s="66">
        <f>F81</f>
        <v>290000</v>
      </c>
      <c r="K81" s="66">
        <f>J81</f>
        <v>290000</v>
      </c>
    </row>
    <row r="82" spans="1:11" ht="39" customHeight="1">
      <c r="A82" s="72"/>
      <c r="B82" s="72"/>
      <c r="C82" s="40"/>
      <c r="D82" s="59" t="s">
        <v>80</v>
      </c>
      <c r="E82" s="60">
        <f>SUM(E11:E81)</f>
        <v>45137159.43</v>
      </c>
      <c r="F82" s="60">
        <f>6331312+108389+F13+F14+F15+F16+F19+F22+F24+F32+F79+ 3385000+F80+F81</f>
        <v>11700000</v>
      </c>
      <c r="G82" s="61"/>
      <c r="H82" s="61"/>
      <c r="I82" s="61"/>
      <c r="J82" s="60">
        <f>6238071+108389+J13+J14+J15+J16+J19+J22+J24+J30+J32+J36+3420000+J80+J81+J79</f>
        <v>11700000</v>
      </c>
      <c r="K82" s="60">
        <f>6331312+108389+K13+K14+K15+K16+K19+K22+K24+K32+385000+K79+K80+K81</f>
        <v>8700000</v>
      </c>
    </row>
    <row r="83" spans="1:11" ht="39.75" customHeight="1">
      <c r="B83" s="74" t="s">
        <v>129</v>
      </c>
      <c r="C83" s="74"/>
      <c r="D83" s="74"/>
      <c r="E83" s="74"/>
      <c r="F83" s="74"/>
      <c r="G83" s="74"/>
      <c r="H83" s="74"/>
      <c r="I83" s="74"/>
      <c r="J83" s="74"/>
      <c r="K83" s="74"/>
    </row>
    <row r="84" spans="1:11" ht="149.25" customHeight="1">
      <c r="B84" s="22">
        <v>1</v>
      </c>
      <c r="C84" s="15" t="s">
        <v>62</v>
      </c>
      <c r="D84" s="53" t="s">
        <v>63</v>
      </c>
      <c r="E84" s="33">
        <v>107900</v>
      </c>
      <c r="F84" s="64" t="s">
        <v>121</v>
      </c>
      <c r="G84" s="39"/>
      <c r="H84" s="39"/>
      <c r="I84" s="39"/>
      <c r="J84" s="33">
        <v>107900</v>
      </c>
      <c r="K84" s="33">
        <v>107900</v>
      </c>
    </row>
    <row r="85" spans="1:11" ht="141.75" customHeight="1">
      <c r="B85" s="22">
        <v>2</v>
      </c>
      <c r="C85" s="15" t="str">
        <f>C84</f>
        <v>Фінансове управління</v>
      </c>
      <c r="D85" s="53" t="s">
        <v>81</v>
      </c>
      <c r="E85" s="33">
        <v>384100</v>
      </c>
      <c r="F85" s="64" t="s">
        <v>82</v>
      </c>
      <c r="G85" s="39"/>
      <c r="H85" s="39"/>
      <c r="I85" s="39"/>
      <c r="J85" s="33">
        <v>384100</v>
      </c>
      <c r="K85" s="33">
        <v>384100</v>
      </c>
    </row>
    <row r="86" spans="1:11" ht="35.25" customHeight="1"/>
  </sheetData>
  <mergeCells count="20">
    <mergeCell ref="B10:K10"/>
    <mergeCell ref="B1:K1"/>
    <mergeCell ref="B2:K2"/>
    <mergeCell ref="B5:K5"/>
    <mergeCell ref="C34:C35"/>
    <mergeCell ref="B34:B35"/>
    <mergeCell ref="D34:D35"/>
    <mergeCell ref="E34:E35"/>
    <mergeCell ref="F34:F35"/>
    <mergeCell ref="J34:J35"/>
    <mergeCell ref="K34:K35"/>
    <mergeCell ref="B83:K83"/>
    <mergeCell ref="A37:B73"/>
    <mergeCell ref="C37:C74"/>
    <mergeCell ref="D37:D74"/>
    <mergeCell ref="E37:E74"/>
    <mergeCell ref="F37:F74"/>
    <mergeCell ref="J37:J74"/>
    <mergeCell ref="K37:K74"/>
    <mergeCell ref="B75:B77"/>
  </mergeCells>
  <pageMargins left="0.36" right="0" top="0" bottom="0.23622047244094491" header="0" footer="0.23622047244094491"/>
  <pageSetup paperSize="9" scale="36" orientation="portrait" r:id="rId1"/>
  <rowBreaks count="3" manualBreakCount="3">
    <brk id="17" min="1" max="10" man="1"/>
    <brk id="31" min="1" max="10" man="1"/>
    <brk id="74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2018-10-30T08:56:24Z</cp:lastPrinted>
  <dcterms:created xsi:type="dcterms:W3CDTF">2018-03-12T13:27:15Z</dcterms:created>
  <dcterms:modified xsi:type="dcterms:W3CDTF">2018-10-30T09:02:32Z</dcterms:modified>
</cp:coreProperties>
</file>